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2025 Land Analysis Reports\"/>
    </mc:Choice>
  </mc:AlternateContent>
  <xr:revisionPtr revIDLastSave="0" documentId="8_{BC5C3855-27F1-4A44-B999-C03F8883CAD1}" xr6:coauthVersionLast="47" xr6:coauthVersionMax="47" xr10:uidLastSave="{00000000-0000-0000-0000-000000000000}"/>
  <bookViews>
    <workbookView xWindow="28680" yWindow="-120" windowWidth="29040" windowHeight="15720" xr2:uid="{C60EAC6E-142A-4690-8BCF-E2055C08BE9B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K2" i="2"/>
  <c r="Q2" i="2"/>
  <c r="R2" i="2"/>
  <c r="S2" i="2"/>
  <c r="I3" i="2"/>
  <c r="I7" i="2" s="1"/>
  <c r="K3" i="2"/>
  <c r="Q3" i="2"/>
  <c r="R3" i="2"/>
  <c r="S3" i="2"/>
  <c r="I4" i="2"/>
  <c r="K4" i="2"/>
  <c r="Q4" i="2" s="1"/>
  <c r="D5" i="2"/>
  <c r="G5" i="2"/>
  <c r="H5" i="2"/>
  <c r="I6" i="2" s="1"/>
  <c r="J5" i="2"/>
  <c r="L5" i="2"/>
  <c r="M5" i="2"/>
  <c r="O5" i="2"/>
  <c r="P5" i="2"/>
  <c r="K5" i="2" l="1"/>
  <c r="S4" i="2"/>
  <c r="R4" i="2"/>
  <c r="M7" i="2" l="1"/>
  <c r="P7" i="2"/>
  <c r="S7" i="2"/>
</calcChain>
</file>

<file path=xl/sharedStrings.xml><?xml version="1.0" encoding="utf-8"?>
<sst xmlns="http://schemas.openxmlformats.org/spreadsheetml/2006/main" count="78" uniqueCount="69">
  <si>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</si>
  <si>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</si>
  <si>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</si>
  <si>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</si>
  <si>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</si>
  <si>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</si>
  <si>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</si>
  <si>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</si>
  <si>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</si>
  <si>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</si>
  <si>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</si>
  <si>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</si>
  <si>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</si>
  <si>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</si>
  <si>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</si>
  <si>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</si>
  <si>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</si>
  <si>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</si>
  <si>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</si>
  <si>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</si>
  <si>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</si>
  <si>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</si>
  <si>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</si>
  <si>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</si>
  <si>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</si>
  <si>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</si>
  <si>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</si>
  <si>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</si>
  <si>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</si>
  <si>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</si>
  <si>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</si>
  <si>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</si>
  <si>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</si>
  <si>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</si>
  <si>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</si>
  <si>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</si>
  <si>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</si>
  <si>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</si>
  <si>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</si>
  <si>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</si>
  <si>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</si>
  <si>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</si>
  <si>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</si>
  <si>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</si>
  <si>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003-180-000-1900</t>
  </si>
  <si>
    <t>7419 M-123</t>
  </si>
  <si>
    <t>LC</t>
  </si>
  <si>
    <t>03-ARM'S LENGTH</t>
  </si>
  <si>
    <t>2001</t>
  </si>
  <si>
    <t>L232/P207</t>
  </si>
  <si>
    <t>2000 COMMERCIAL</t>
  </si>
  <si>
    <t>NOT INSPECTED</t>
  </si>
  <si>
    <t>201</t>
  </si>
  <si>
    <t>A-COMM FF</t>
  </si>
  <si>
    <t>041-003-250-4400</t>
  </si>
  <si>
    <t>WD</t>
  </si>
  <si>
    <t>2000</t>
  </si>
  <si>
    <t>L232/P665</t>
  </si>
  <si>
    <t>C-COM OFF FF</t>
  </si>
  <si>
    <t>041-226-290-0300</t>
  </si>
  <si>
    <t>PTA</t>
  </si>
  <si>
    <t>B- SIDE ST FF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</si>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</sst>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EBE66-5C5A-4E77-BCB4-565CB9A85A81}">
  <dimension ref="A1:BL7"/>
  <sheetViews>
    <sheetView tabSelected="1" topLeftCell="O1" workbookViewId="0"/>
  </sheetViews>
  <sheetFormatPr defaultRowHeight="15" x14ac:dyDescent="0.25"/>
  <cols>
    <col min="1" max="1" width="30.7109375" customWidth="1"/>
    <col min="2" max="2" width="67.7109375" customWidth="1"/>
    <col min="3" max="3" width="16.7109375" style="24" customWidth="1"/>
    <col min="4" max="4" width="17.7109375" style="14" customWidth="1"/>
    <col min="5" max="5" width="8.7109375" customWidth="1"/>
    <col min="6" max="6" width="49.7109375" customWidth="1"/>
    <col min="7" max="8" width="17.7109375" style="14" customWidth="1"/>
    <col min="9" max="9" width="18.7109375" style="19" customWidth="1"/>
    <col min="10" max="10" width="17.7109375" style="14" customWidth="1"/>
    <col min="11" max="11" width="18.7109375" style="14" customWidth="1"/>
    <col min="12" max="12" width="20.7109375" style="14" customWidth="1"/>
    <col min="13" max="13" width="17.7109375" style="29" customWidth="1"/>
    <col min="14" max="14" width="10.7109375" style="33" customWidth="1"/>
    <col min="15" max="15" width="14.7109375" style="38" customWidth="1"/>
    <col min="16" max="16" width="16.7109375" style="38" customWidth="1"/>
    <col min="17" max="17" width="15.7109375" style="14" customWidth="1"/>
    <col min="18" max="18" width="17.7109375" style="14" customWidth="1"/>
    <col min="19" max="19" width="17.7109375" style="43" customWidth="1"/>
    <col min="20" max="20" width="17.7109375" style="38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36" width="20.7109375" customWidth="1"/>
    <col min="37" max="37" width="21.7109375" customWidth="1"/>
    <col min="38" max="42" width="20.7109375" customWidth="1"/>
    <col min="43" max="43" width="21.7109375" customWidth="1"/>
    <col min="44" max="44" width="20.7109375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44</v>
      </c>
      <c r="B2" t="s">
        <v>45</v>
      </c>
      <c r="C2" s="24">
        <v>44924</v>
      </c>
      <c r="D2" s="14">
        <v>35000</v>
      </c>
      <c r="E2" t="s">
        <v>46</v>
      </c>
      <c r="F2" t="s">
        <v>47</v>
      </c>
      <c r="G2" s="14">
        <v>35000</v>
      </c>
      <c r="H2" s="14">
        <v>15100</v>
      </c>
      <c r="I2" s="19">
        <f>H2/G2*100</f>
        <v>43.142857142857146</v>
      </c>
      <c r="J2" s="14">
        <v>30150</v>
      </c>
      <c r="K2" s="14">
        <f>G2-0</f>
        <v>35000</v>
      </c>
      <c r="L2" s="14">
        <v>28710</v>
      </c>
      <c r="M2" s="29">
        <v>165</v>
      </c>
      <c r="N2" s="33">
        <v>584.5</v>
      </c>
      <c r="O2" s="38">
        <v>2.214</v>
      </c>
      <c r="P2" s="38">
        <v>2.214</v>
      </c>
      <c r="Q2" s="14">
        <f>K2/M2</f>
        <v>212.12121212121212</v>
      </c>
      <c r="R2" s="14">
        <f>K2/O2</f>
        <v>15808.491418247517</v>
      </c>
      <c r="S2" s="43">
        <f>K2/O2/43560</f>
        <v>0.36291302613056742</v>
      </c>
      <c r="T2" s="38">
        <v>165</v>
      </c>
      <c r="U2" s="5" t="s">
        <v>48</v>
      </c>
      <c r="V2" t="s">
        <v>49</v>
      </c>
      <c r="X2" t="s">
        <v>50</v>
      </c>
      <c r="Y2">
        <v>0</v>
      </c>
      <c r="Z2">
        <v>0</v>
      </c>
      <c r="AA2" t="s">
        <v>51</v>
      </c>
      <c r="AC2" s="6" t="s">
        <v>52</v>
      </c>
      <c r="AD2" t="s">
        <v>53</v>
      </c>
      <c r="AL2" s="2"/>
      <c r="BC2" s="2"/>
      <c r="BE2" s="2"/>
    </row>
    <row r="3" spans="1:64" x14ac:dyDescent="0.25">
      <c r="A3" t="s">
        <v>54</v>
      </c>
      <c r="C3" s="24">
        <v>44963</v>
      </c>
      <c r="D3" s="14">
        <v>15000</v>
      </c>
      <c r="E3" t="s">
        <v>55</v>
      </c>
      <c r="F3" t="s">
        <v>47</v>
      </c>
      <c r="G3" s="14">
        <v>15000</v>
      </c>
      <c r="H3" s="14">
        <v>2300</v>
      </c>
      <c r="I3" s="19">
        <f>H3/G3*100</f>
        <v>15.333333333333332</v>
      </c>
      <c r="J3" s="14">
        <v>4500</v>
      </c>
      <c r="K3" s="14">
        <f>G3-0</f>
        <v>15000</v>
      </c>
      <c r="L3" s="14">
        <v>4500</v>
      </c>
      <c r="M3" s="29">
        <v>90</v>
      </c>
      <c r="N3" s="33">
        <v>110</v>
      </c>
      <c r="O3" s="38">
        <v>0.22700000000000001</v>
      </c>
      <c r="P3" s="38">
        <v>0.22700000000000001</v>
      </c>
      <c r="Q3" s="14">
        <f>K3/M3</f>
        <v>166.66666666666666</v>
      </c>
      <c r="R3" s="14">
        <f>K3/O3</f>
        <v>66079.29515418502</v>
      </c>
      <c r="S3" s="43">
        <f>K3/O3/43560</f>
        <v>1.5169718814092061</v>
      </c>
      <c r="T3" s="38">
        <v>90</v>
      </c>
      <c r="U3" s="5" t="s">
        <v>56</v>
      </c>
      <c r="V3" t="s">
        <v>57</v>
      </c>
      <c r="Y3">
        <v>0</v>
      </c>
      <c r="Z3">
        <v>0</v>
      </c>
      <c r="AA3" t="s">
        <v>51</v>
      </c>
      <c r="AC3" s="6" t="s">
        <v>52</v>
      </c>
      <c r="AD3" t="s">
        <v>58</v>
      </c>
    </row>
    <row r="4" spans="1:64" ht="15.75" thickBot="1" x14ac:dyDescent="0.3">
      <c r="A4" t="s">
        <v>59</v>
      </c>
      <c r="C4" s="24">
        <v>45211</v>
      </c>
      <c r="D4" s="14">
        <v>18500</v>
      </c>
      <c r="E4" t="s">
        <v>60</v>
      </c>
      <c r="F4" t="s">
        <v>47</v>
      </c>
      <c r="G4" s="14">
        <v>18500</v>
      </c>
      <c r="H4" s="14">
        <v>3900</v>
      </c>
      <c r="I4" s="19">
        <f>H4/G4*100</f>
        <v>21.081081081081081</v>
      </c>
      <c r="J4" s="14">
        <v>7859</v>
      </c>
      <c r="K4" s="14">
        <f>G4-0</f>
        <v>18500</v>
      </c>
      <c r="L4" s="14">
        <v>7859</v>
      </c>
      <c r="M4" s="29">
        <v>70.8</v>
      </c>
      <c r="N4" s="33">
        <v>130</v>
      </c>
      <c r="O4" s="38">
        <v>0.21099999999999999</v>
      </c>
      <c r="P4" s="38">
        <v>0.21099999999999999</v>
      </c>
      <c r="Q4" s="14">
        <f>K4/M4</f>
        <v>261.29943502824858</v>
      </c>
      <c r="R4" s="14">
        <f>K4/O4</f>
        <v>87677.725118483417</v>
      </c>
      <c r="S4" s="43">
        <f>K4/O4/43560</f>
        <v>2.0128036069440638</v>
      </c>
      <c r="T4" s="38">
        <v>70.8</v>
      </c>
      <c r="U4" s="5" t="s">
        <v>56</v>
      </c>
      <c r="Y4">
        <v>0</v>
      </c>
      <c r="Z4">
        <v>0</v>
      </c>
      <c r="AA4" t="s">
        <v>51</v>
      </c>
      <c r="AC4" s="6" t="s">
        <v>52</v>
      </c>
      <c r="AD4" t="s">
        <v>61</v>
      </c>
    </row>
    <row r="5" spans="1:64" ht="15.75" thickTop="1" x14ac:dyDescent="0.25">
      <c r="A5" s="7"/>
      <c r="B5" s="7"/>
      <c r="C5" s="25" t="s">
        <v>62</v>
      </c>
      <c r="D5" s="15">
        <f>+SUM(D2:D4)</f>
        <v>68500</v>
      </c>
      <c r="E5" s="7"/>
      <c r="F5" s="7"/>
      <c r="G5" s="15">
        <f>+SUM(G2:G4)</f>
        <v>68500</v>
      </c>
      <c r="H5" s="15">
        <f>+SUM(H2:H4)</f>
        <v>21300</v>
      </c>
      <c r="I5" s="20"/>
      <c r="J5" s="15">
        <f>+SUM(J2:J4)</f>
        <v>42509</v>
      </c>
      <c r="K5" s="15">
        <f>+SUM(K2:K4)</f>
        <v>68500</v>
      </c>
      <c r="L5" s="15">
        <f>+SUM(L2:L4)</f>
        <v>41069</v>
      </c>
      <c r="M5" s="30">
        <f>+SUM(M2:M4)</f>
        <v>325.8</v>
      </c>
      <c r="N5" s="34"/>
      <c r="O5" s="39">
        <f>+SUM(O2:O4)</f>
        <v>2.6519999999999997</v>
      </c>
      <c r="P5" s="39">
        <f>+SUM(P2:P4)</f>
        <v>2.6519999999999997</v>
      </c>
      <c r="Q5" s="15"/>
      <c r="R5" s="15"/>
      <c r="S5" s="44"/>
      <c r="T5" s="39"/>
      <c r="U5" s="8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64" x14ac:dyDescent="0.25">
      <c r="A6" s="9"/>
      <c r="B6" s="9"/>
      <c r="C6" s="26"/>
      <c r="D6" s="16"/>
      <c r="E6" s="9"/>
      <c r="F6" s="9"/>
      <c r="G6" s="16"/>
      <c r="H6" s="16" t="s">
        <v>63</v>
      </c>
      <c r="I6" s="21">
        <f>H5/G5*100</f>
        <v>31.094890510948904</v>
      </c>
      <c r="J6" s="16"/>
      <c r="K6" s="16"/>
      <c r="L6" s="16" t="s">
        <v>64</v>
      </c>
      <c r="M6" s="31"/>
      <c r="N6" s="35"/>
      <c r="O6" s="40" t="s">
        <v>64</v>
      </c>
      <c r="P6" s="40"/>
      <c r="Q6" s="16"/>
      <c r="R6" s="16" t="s">
        <v>64</v>
      </c>
      <c r="S6" s="45"/>
      <c r="T6" s="40"/>
      <c r="U6" s="10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64" x14ac:dyDescent="0.25">
      <c r="A7" s="11"/>
      <c r="B7" s="11"/>
      <c r="C7" s="27"/>
      <c r="D7" s="17"/>
      <c r="E7" s="11"/>
      <c r="F7" s="11"/>
      <c r="G7" s="17"/>
      <c r="H7" s="17" t="s">
        <v>65</v>
      </c>
      <c r="I7" s="22">
        <f>STDEV(I2:I4)</f>
        <v>14.680645885451616</v>
      </c>
      <c r="J7" s="17"/>
      <c r="K7" s="17"/>
      <c r="L7" s="17" t="s">
        <v>66</v>
      </c>
      <c r="M7" s="47">
        <f>K5/M5</f>
        <v>210.25168815224063</v>
      </c>
      <c r="N7" s="36"/>
      <c r="O7" s="41" t="s">
        <v>67</v>
      </c>
      <c r="P7" s="41">
        <f>K5/O5</f>
        <v>25829.562594268478</v>
      </c>
      <c r="Q7" s="17"/>
      <c r="R7" s="17" t="s">
        <v>68</v>
      </c>
      <c r="S7" s="46">
        <f>K5/O5/43560</f>
        <v>0.59296516515767861</v>
      </c>
      <c r="T7" s="41"/>
      <c r="U7" s="12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</sheetData>
  <conditionalFormatting sqref="A2:AR4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C807E-E5E2-4D95-B4E9-B8D12719057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2025-02-05T00:16:10Z</dcterms:created>
  <dcterms:modified xsi:type="dcterms:W3CDTF">2025-02-05T00:19:09Z</dcterms:modified>
</cp:coreProperties>
</file>